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0860" windowHeight="4710" activeTab="0"/>
  </bookViews>
  <sheets>
    <sheet name="Πινακάς 8" sheetId="1" r:id="rId1"/>
  </sheets>
  <definedNames>
    <definedName name="_xlnm.Print_Area" localSheetId="0">'Πινακάς 8'!$A$1:$T$30</definedName>
  </definedNames>
  <calcPr fullCalcOnLoad="1"/>
</workbook>
</file>

<file path=xl/sharedStrings.xml><?xml version="1.0" encoding="utf-8"?>
<sst xmlns="http://schemas.openxmlformats.org/spreadsheetml/2006/main" count="43" uniqueCount="19">
  <si>
    <t>Σύνολο</t>
  </si>
  <si>
    <t>15-19</t>
  </si>
  <si>
    <t>20-24</t>
  </si>
  <si>
    <t>25-29</t>
  </si>
  <si>
    <t>30-39</t>
  </si>
  <si>
    <t>40-49</t>
  </si>
  <si>
    <t>50-59</t>
  </si>
  <si>
    <t>60-64</t>
  </si>
  <si>
    <t>65+</t>
  </si>
  <si>
    <t>Χωρίς μόρφωση</t>
  </si>
  <si>
    <t>Πρωτοβάθμια Εκπαίδ.</t>
  </si>
  <si>
    <t>Δευτεροβ. Γενική</t>
  </si>
  <si>
    <t>Δευτεροβ. Τεχνική</t>
  </si>
  <si>
    <t xml:space="preserve">ΣΥΝΟΛΟ </t>
  </si>
  <si>
    <t>%</t>
  </si>
  <si>
    <t>Αρ.</t>
  </si>
  <si>
    <t>Τριτοβάθμια Εκπαίδ.</t>
  </si>
  <si>
    <t>54 R</t>
  </si>
  <si>
    <t>ΠΙΝΑΚΑΣ 8: ΕΓΓΕΓΡΑΜΜΕΝΗ ΑΝΕΡΓΙΑ ΚΑΤΑ ΗΛΙΚΙΑ ΚΑΙ ΜΟΡΦΩΤΙΚΟ ΕΠΙΠΕΔΟ ΤΟΝ ΟΚΤΩΒΡΙΟ ΤΟΥ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</si>
</sst>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8]dddd\,\ d\ mmmm\ yyyy"/>
    <numFmt numFmtId="181" formatCode="[$-408]h:mm:ss\ AM/PM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indexed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b/>
      <sz val="5.75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9" fontId="2" fillId="33" borderId="15" xfId="57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9" fontId="2" fillId="33" borderId="19" xfId="0" applyNumberFormat="1" applyFont="1" applyFill="1" applyBorder="1" applyAlignment="1">
      <alignment/>
    </xf>
    <xf numFmtId="3" fontId="2" fillId="33" borderId="20" xfId="0" applyNumberFormat="1" applyFont="1" applyFill="1" applyBorder="1" applyAlignment="1">
      <alignment/>
    </xf>
    <xf numFmtId="0" fontId="0" fillId="0" borderId="0" xfId="0" applyBorder="1" applyAlignment="1">
      <alignment/>
    </xf>
    <xf numFmtId="9" fontId="2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9" fontId="2" fillId="33" borderId="23" xfId="57" applyFont="1" applyFill="1" applyBorder="1" applyAlignment="1">
      <alignment/>
    </xf>
    <xf numFmtId="3" fontId="2" fillId="33" borderId="24" xfId="0" applyNumberFormat="1" applyFont="1" applyFill="1" applyBorder="1" applyAlignment="1">
      <alignment/>
    </xf>
    <xf numFmtId="0" fontId="2" fillId="33" borderId="25" xfId="0" applyFont="1" applyFill="1" applyBorder="1" applyAlignment="1">
      <alignment/>
    </xf>
    <xf numFmtId="9" fontId="2" fillId="33" borderId="25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27" fillId="0" borderId="25" xfId="0" applyFont="1" applyBorder="1" applyAlignment="1">
      <alignment/>
    </xf>
    <xf numFmtId="0" fontId="0" fillId="0" borderId="25" xfId="0" applyFont="1" applyBorder="1" applyAlignment="1">
      <alignment/>
    </xf>
    <xf numFmtId="3" fontId="2" fillId="33" borderId="26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51" fillId="33" borderId="0" xfId="0" applyFont="1" applyFill="1" applyBorder="1" applyAlignment="1">
      <alignment/>
    </xf>
    <xf numFmtId="9" fontId="5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ηλικία τον Οκτώβριο του 2021
</a:t>
            </a:r>
          </a:p>
        </c:rich>
      </c:tx>
      <c:layout>
        <c:manualLayout>
          <c:xMode val="factor"/>
          <c:yMode val="factor"/>
          <c:x val="0.054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4525"/>
          <c:w val="0.978"/>
          <c:h val="0.751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8'!$V$5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8'!$W$5:$AD$5</c:f>
              <c:numCache/>
            </c:numRef>
          </c:val>
          <c:smooth val="0"/>
        </c:ser>
        <c:ser>
          <c:idx val="1"/>
          <c:order val="1"/>
          <c:tx>
            <c:strRef>
              <c:f>'Πινακάς 8'!$V$6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5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1936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8'!$W$4:$AD$4</c:f>
              <c:strCache/>
            </c:strRef>
          </c:cat>
          <c:val>
            <c:numRef>
              <c:f>'Πινακάς 8'!$W$6:$AD$6</c:f>
              <c:numCache/>
            </c:numRef>
          </c:val>
          <c:smooth val="0"/>
        </c:ser>
        <c:marker val="1"/>
        <c:axId val="15130086"/>
        <c:axId val="1953047"/>
      </c:lineChart>
      <c:catAx>
        <c:axId val="15130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auto val="1"/>
        <c:lblOffset val="100"/>
        <c:tickLblSkip val="1"/>
        <c:noMultiLvlLbl val="0"/>
      </c:catAx>
      <c:valAx>
        <c:axId val="19530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0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11</xdr:row>
      <xdr:rowOff>133350</xdr:rowOff>
    </xdr:from>
    <xdr:to>
      <xdr:col>15</xdr:col>
      <xdr:colOff>390525</xdr:colOff>
      <xdr:row>28</xdr:row>
      <xdr:rowOff>285750</xdr:rowOff>
    </xdr:to>
    <xdr:graphicFrame>
      <xdr:nvGraphicFramePr>
        <xdr:cNvPr id="1" name="Chart 3"/>
        <xdr:cNvGraphicFramePr/>
      </xdr:nvGraphicFramePr>
      <xdr:xfrm>
        <a:off x="704850" y="1971675"/>
        <a:ext cx="72294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90" zoomScaleNormal="90" zoomScaleSheetLayoutView="100" zoomScalePageLayoutView="0" workbookViewId="0" topLeftCell="A1">
      <selection activeCell="R10" sqref="R10"/>
    </sheetView>
  </sheetViews>
  <sheetFormatPr defaultColWidth="9.140625" defaultRowHeight="12.75"/>
  <cols>
    <col min="1" max="1" width="19.7109375" style="0" customWidth="1"/>
    <col min="2" max="2" width="7.7109375" style="0" bestFit="1" customWidth="1"/>
    <col min="3" max="3" width="5.8515625" style="0" bestFit="1" customWidth="1"/>
    <col min="4" max="4" width="7.28125" style="0" bestFit="1" customWidth="1"/>
    <col min="5" max="5" width="5.8515625" style="0" bestFit="1" customWidth="1"/>
    <col min="6" max="6" width="7.28125" style="0" bestFit="1" customWidth="1"/>
    <col min="7" max="7" width="5.8515625" style="0" bestFit="1" customWidth="1"/>
    <col min="8" max="8" width="7.00390625" style="0" customWidth="1"/>
    <col min="9" max="9" width="5.8515625" style="0" bestFit="1" customWidth="1"/>
    <col min="10" max="10" width="7.7109375" style="0" bestFit="1" customWidth="1"/>
    <col min="11" max="11" width="5.8515625" style="0" bestFit="1" customWidth="1"/>
    <col min="12" max="12" width="7.7109375" style="0" bestFit="1" customWidth="1"/>
    <col min="13" max="13" width="5.8515625" style="0" bestFit="1" customWidth="1"/>
    <col min="14" max="14" width="7.7109375" style="0" bestFit="1" customWidth="1"/>
    <col min="15" max="15" width="5.8515625" style="0" bestFit="1" customWidth="1"/>
    <col min="16" max="16" width="6.7109375" style="0" bestFit="1" customWidth="1"/>
    <col min="17" max="17" width="5.8515625" style="0" bestFit="1" customWidth="1"/>
    <col min="18" max="18" width="6.140625" style="0" customWidth="1"/>
    <col min="19" max="19" width="5.8515625" style="0" bestFit="1" customWidth="1"/>
    <col min="20" max="20" width="6.140625" style="0" customWidth="1"/>
    <col min="21" max="21" width="10.00390625" style="0" customWidth="1"/>
    <col min="22" max="22" width="11.421875" style="0" customWidth="1"/>
    <col min="23" max="23" width="11.00390625" style="0" bestFit="1" customWidth="1"/>
  </cols>
  <sheetData>
    <row r="1" spans="1:21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6"/>
      <c r="Q1" s="6"/>
      <c r="R1" s="6"/>
      <c r="S1" s="6"/>
      <c r="T1" s="6"/>
      <c r="U1" s="6"/>
    </row>
    <row r="2" spans="1:21" ht="13.5" thickBo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13.5" thickBot="1">
      <c r="A3" s="2"/>
      <c r="B3" s="51" t="s">
        <v>0</v>
      </c>
      <c r="C3" s="52"/>
      <c r="D3" s="51" t="s">
        <v>1</v>
      </c>
      <c r="E3" s="53"/>
      <c r="F3" s="51" t="s">
        <v>2</v>
      </c>
      <c r="G3" s="52"/>
      <c r="H3" s="51" t="s">
        <v>3</v>
      </c>
      <c r="I3" s="53"/>
      <c r="J3" s="51" t="s">
        <v>4</v>
      </c>
      <c r="K3" s="53"/>
      <c r="L3" s="51" t="s">
        <v>5</v>
      </c>
      <c r="M3" s="52"/>
      <c r="N3" s="51" t="s">
        <v>6</v>
      </c>
      <c r="O3" s="53"/>
      <c r="P3" s="51" t="s">
        <v>7</v>
      </c>
      <c r="Q3" s="53"/>
      <c r="R3" s="51" t="s">
        <v>8</v>
      </c>
      <c r="S3" s="52"/>
      <c r="T3" s="9"/>
      <c r="U3" s="9"/>
    </row>
    <row r="4" spans="1:31" ht="13.5" thickBot="1">
      <c r="A4" s="3"/>
      <c r="B4" s="13" t="s">
        <v>15</v>
      </c>
      <c r="C4" s="13" t="s">
        <v>14</v>
      </c>
      <c r="D4" s="18" t="s">
        <v>15</v>
      </c>
      <c r="E4" s="13" t="s">
        <v>14</v>
      </c>
      <c r="F4" s="18" t="s">
        <v>15</v>
      </c>
      <c r="G4" s="13" t="s">
        <v>14</v>
      </c>
      <c r="H4" s="18" t="s">
        <v>15</v>
      </c>
      <c r="I4" s="13" t="s">
        <v>14</v>
      </c>
      <c r="J4" s="18" t="s">
        <v>15</v>
      </c>
      <c r="K4" s="13" t="s">
        <v>14</v>
      </c>
      <c r="L4" s="18" t="s">
        <v>15</v>
      </c>
      <c r="M4" s="13" t="s">
        <v>14</v>
      </c>
      <c r="N4" s="13" t="s">
        <v>15</v>
      </c>
      <c r="O4" s="13" t="s">
        <v>14</v>
      </c>
      <c r="P4" s="13" t="s">
        <v>15</v>
      </c>
      <c r="Q4" s="13" t="s">
        <v>14</v>
      </c>
      <c r="R4" s="13" t="s">
        <v>15</v>
      </c>
      <c r="S4" s="13" t="s">
        <v>14</v>
      </c>
      <c r="T4" s="10"/>
      <c r="U4" s="10"/>
      <c r="W4" s="29" t="s">
        <v>1</v>
      </c>
      <c r="X4" s="29" t="s">
        <v>2</v>
      </c>
      <c r="Y4" s="29" t="s">
        <v>3</v>
      </c>
      <c r="Z4" s="29" t="s">
        <v>4</v>
      </c>
      <c r="AA4" s="29" t="s">
        <v>5</v>
      </c>
      <c r="AB4" s="29" t="s">
        <v>6</v>
      </c>
      <c r="AC4" s="29" t="s">
        <v>7</v>
      </c>
      <c r="AD4" s="30" t="s">
        <v>8</v>
      </c>
      <c r="AE4" s="6"/>
    </row>
    <row r="5" spans="1:31" ht="15.75" thickBot="1">
      <c r="A5" s="31" t="s">
        <v>9</v>
      </c>
      <c r="B5" s="34">
        <f aca="true" t="shared" si="0" ref="B5:B10">SUM(D5+F5+H5+J5+L5+N5+P5+R5)</f>
        <v>96</v>
      </c>
      <c r="C5" s="35">
        <f>B5/B10</f>
        <v>0.008747949699289229</v>
      </c>
      <c r="D5" s="36">
        <v>0</v>
      </c>
      <c r="E5" s="35">
        <f>D5/D10</f>
        <v>0</v>
      </c>
      <c r="F5" s="37">
        <v>7</v>
      </c>
      <c r="G5" s="35">
        <f>F5/F10</f>
        <v>0.014644351464435146</v>
      </c>
      <c r="H5" s="37">
        <v>10</v>
      </c>
      <c r="I5" s="35">
        <f>H5/H10</f>
        <v>0.00757002271006813</v>
      </c>
      <c r="J5" s="37">
        <v>29</v>
      </c>
      <c r="K5" s="35">
        <f>J5/J10</f>
        <v>0.009059668853483286</v>
      </c>
      <c r="L5" s="37">
        <v>22</v>
      </c>
      <c r="M5" s="35">
        <f>L5/L10</f>
        <v>0.009499136442141624</v>
      </c>
      <c r="N5" s="37">
        <v>14</v>
      </c>
      <c r="O5" s="35">
        <f>N5/N10</f>
        <v>0.006060606060606061</v>
      </c>
      <c r="P5" s="37">
        <v>13</v>
      </c>
      <c r="Q5" s="35">
        <f>P5/P10</f>
        <v>0.0104</v>
      </c>
      <c r="R5" s="37">
        <v>1</v>
      </c>
      <c r="S5" s="21">
        <f>R5/R10</f>
        <v>0.017857142857142856</v>
      </c>
      <c r="T5" s="11"/>
      <c r="U5" s="11"/>
      <c r="V5" s="25"/>
      <c r="W5" s="28"/>
      <c r="X5" s="28"/>
      <c r="Y5" s="28"/>
      <c r="Z5" s="28"/>
      <c r="AA5" s="28"/>
      <c r="AB5" s="28"/>
      <c r="AC5" s="28"/>
      <c r="AD5" s="27"/>
      <c r="AE5" s="6"/>
    </row>
    <row r="6" spans="1:31" ht="15.75" thickBot="1">
      <c r="A6" s="4" t="s">
        <v>10</v>
      </c>
      <c r="B6" s="34">
        <f t="shared" si="0"/>
        <v>1830</v>
      </c>
      <c r="C6" s="35">
        <f>B6/B10</f>
        <v>0.16675779114270092</v>
      </c>
      <c r="D6" s="36">
        <v>5</v>
      </c>
      <c r="E6" s="35">
        <f>D6/D10</f>
        <v>0.11904761904761904</v>
      </c>
      <c r="F6" s="37">
        <v>81</v>
      </c>
      <c r="G6" s="35">
        <f>F6/F10</f>
        <v>0.1694560669456067</v>
      </c>
      <c r="H6" s="37">
        <v>143</v>
      </c>
      <c r="I6" s="35">
        <f>H6/H10</f>
        <v>0.10825132475397427</v>
      </c>
      <c r="J6" s="37">
        <v>393</v>
      </c>
      <c r="K6" s="35">
        <f>J6/J10</f>
        <v>0.12277413308341144</v>
      </c>
      <c r="L6" s="37">
        <v>412</v>
      </c>
      <c r="M6" s="35">
        <f>L6/L10</f>
        <v>0.17789291882556132</v>
      </c>
      <c r="N6" s="37">
        <v>453</v>
      </c>
      <c r="O6" s="35">
        <f>N6/N10</f>
        <v>0.1961038961038961</v>
      </c>
      <c r="P6" s="37">
        <v>326</v>
      </c>
      <c r="Q6" s="35">
        <f>P6/P10</f>
        <v>0.2608</v>
      </c>
      <c r="R6" s="37">
        <v>17</v>
      </c>
      <c r="S6" s="21">
        <f>R6/R10</f>
        <v>0.30357142857142855</v>
      </c>
      <c r="T6" s="11"/>
      <c r="U6" s="11"/>
      <c r="V6" s="25"/>
      <c r="W6" s="28">
        <f>D10</f>
        <v>42</v>
      </c>
      <c r="X6" s="28">
        <f>F10</f>
        <v>478</v>
      </c>
      <c r="Y6" s="28">
        <f>H10</f>
        <v>1321</v>
      </c>
      <c r="Z6" s="28">
        <f>J10</f>
        <v>3201</v>
      </c>
      <c r="AA6" s="28">
        <f>L10</f>
        <v>2316</v>
      </c>
      <c r="AB6" s="28">
        <f>N10</f>
        <v>2310</v>
      </c>
      <c r="AC6" s="28">
        <f>P10</f>
        <v>1250</v>
      </c>
      <c r="AD6" s="27">
        <f>R10</f>
        <v>56</v>
      </c>
      <c r="AE6" s="6"/>
    </row>
    <row r="7" spans="1:21" ht="15">
      <c r="A7" s="4" t="s">
        <v>11</v>
      </c>
      <c r="B7" s="34">
        <f t="shared" si="0"/>
        <v>4073</v>
      </c>
      <c r="C7" s="35">
        <f>B7/B10</f>
        <v>0.3711499908875524</v>
      </c>
      <c r="D7" s="36">
        <v>18</v>
      </c>
      <c r="E7" s="35">
        <f>D7/D10</f>
        <v>0.42857142857142855</v>
      </c>
      <c r="F7" s="37">
        <v>176</v>
      </c>
      <c r="G7" s="35">
        <f>F7/F10</f>
        <v>0.3682008368200837</v>
      </c>
      <c r="H7" s="37">
        <v>352</v>
      </c>
      <c r="I7" s="35">
        <f>H7/H10</f>
        <v>0.2664647993943982</v>
      </c>
      <c r="J7" s="37">
        <v>936</v>
      </c>
      <c r="K7" s="35">
        <f>J7/J10</f>
        <v>0.2924086223055295</v>
      </c>
      <c r="L7" s="37">
        <v>922</v>
      </c>
      <c r="M7" s="35">
        <f>L7/L10</f>
        <v>0.39810017271157166</v>
      </c>
      <c r="N7" s="37">
        <v>1095</v>
      </c>
      <c r="O7" s="35">
        <f>N7/N10</f>
        <v>0.474025974025974</v>
      </c>
      <c r="P7" s="37">
        <v>549</v>
      </c>
      <c r="Q7" s="35">
        <f>P7/P10</f>
        <v>0.4392</v>
      </c>
      <c r="R7" s="37">
        <v>25</v>
      </c>
      <c r="S7" s="21">
        <f>R7/R10</f>
        <v>0.44642857142857145</v>
      </c>
      <c r="T7" s="11"/>
      <c r="U7" s="11"/>
    </row>
    <row r="8" spans="1:25" ht="15">
      <c r="A8" s="4" t="s">
        <v>12</v>
      </c>
      <c r="B8" s="34">
        <f t="shared" si="0"/>
        <v>935</v>
      </c>
      <c r="C8" s="35">
        <f>B8/B10</f>
        <v>0.08520138509203572</v>
      </c>
      <c r="D8" s="36">
        <v>17</v>
      </c>
      <c r="E8" s="35">
        <f>D8/D10</f>
        <v>0.40476190476190477</v>
      </c>
      <c r="F8" s="37">
        <v>77</v>
      </c>
      <c r="G8" s="35">
        <f>F8/F10</f>
        <v>0.16108786610878661</v>
      </c>
      <c r="H8" s="37">
        <v>92</v>
      </c>
      <c r="I8" s="35">
        <f>H8/H10</f>
        <v>0.0696442089326268</v>
      </c>
      <c r="J8" s="37">
        <v>205</v>
      </c>
      <c r="K8" s="35">
        <f>J8/J10</f>
        <v>0.0640424867228991</v>
      </c>
      <c r="L8" s="37">
        <v>201</v>
      </c>
      <c r="M8" s="35">
        <f>L8/L10</f>
        <v>0.08678756476683938</v>
      </c>
      <c r="N8" s="37">
        <v>218</v>
      </c>
      <c r="O8" s="35">
        <f>N8/N10</f>
        <v>0.09437229437229437</v>
      </c>
      <c r="P8" s="37">
        <v>122</v>
      </c>
      <c r="Q8" s="35">
        <f>P8/P10</f>
        <v>0.0976</v>
      </c>
      <c r="R8" s="37">
        <v>3</v>
      </c>
      <c r="S8" s="21">
        <f>R8/R10</f>
        <v>0.05357142857142857</v>
      </c>
      <c r="T8" s="11"/>
      <c r="U8" s="11"/>
      <c r="X8" s="23"/>
      <c r="Y8" s="23"/>
    </row>
    <row r="9" spans="1:26" ht="13.5" thickBot="1">
      <c r="A9" s="5" t="s">
        <v>16</v>
      </c>
      <c r="B9" s="34">
        <f t="shared" si="0"/>
        <v>4040</v>
      </c>
      <c r="C9" s="35">
        <f>B9/B10</f>
        <v>0.3681428831784217</v>
      </c>
      <c r="D9" s="36">
        <v>2</v>
      </c>
      <c r="E9" s="35">
        <f>D9/D10</f>
        <v>0.047619047619047616</v>
      </c>
      <c r="F9" s="38">
        <f>34+103</f>
        <v>137</v>
      </c>
      <c r="G9" s="35">
        <f>F9/F10</f>
        <v>0.28661087866108786</v>
      </c>
      <c r="H9" s="38">
        <f>130+594</f>
        <v>724</v>
      </c>
      <c r="I9" s="35">
        <f>H9/H10</f>
        <v>0.5480696442089327</v>
      </c>
      <c r="J9" s="38">
        <f>337+1301</f>
        <v>1638</v>
      </c>
      <c r="K9" s="35">
        <f>J9/J10</f>
        <v>0.5117150890346767</v>
      </c>
      <c r="L9" s="38">
        <f>277+482</f>
        <v>759</v>
      </c>
      <c r="M9" s="35">
        <f>L9/L10</f>
        <v>0.327720207253886</v>
      </c>
      <c r="N9" s="38">
        <f>244+286</f>
        <v>530</v>
      </c>
      <c r="O9" s="35">
        <f>N9/N10</f>
        <v>0.22943722943722944</v>
      </c>
      <c r="P9" s="38">
        <f>83+157</f>
        <v>240</v>
      </c>
      <c r="Q9" s="35">
        <f>P9/P10</f>
        <v>0.192</v>
      </c>
      <c r="R9" s="38">
        <v>10</v>
      </c>
      <c r="S9" s="21">
        <f>R9/R10</f>
        <v>0.17857142857142858</v>
      </c>
      <c r="T9" s="11"/>
      <c r="U9" s="11"/>
      <c r="V9" s="23"/>
      <c r="W9" s="26"/>
      <c r="X9" s="26"/>
      <c r="Y9" s="23"/>
      <c r="Z9" s="23"/>
    </row>
    <row r="10" spans="1:26" ht="13.5" thickBot="1">
      <c r="A10" s="19" t="s">
        <v>13</v>
      </c>
      <c r="B10" s="34">
        <f t="shared" si="0"/>
        <v>10974</v>
      </c>
      <c r="C10" s="32">
        <f>B10/B10</f>
        <v>1</v>
      </c>
      <c r="D10" s="33">
        <f>SUM(D5:D9)</f>
        <v>42</v>
      </c>
      <c r="E10" s="32">
        <f>D10/D10</f>
        <v>1</v>
      </c>
      <c r="F10" s="33">
        <f>SUM(F5:F9)</f>
        <v>478</v>
      </c>
      <c r="G10" s="32">
        <f>F10/F10</f>
        <v>1</v>
      </c>
      <c r="H10" s="33">
        <f>SUM(H5:H9)</f>
        <v>1321</v>
      </c>
      <c r="I10" s="32">
        <f>H10/H10</f>
        <v>1</v>
      </c>
      <c r="J10" s="33">
        <f>SUM(J5:J9)</f>
        <v>3201</v>
      </c>
      <c r="K10" s="32">
        <f>J10/J10</f>
        <v>1</v>
      </c>
      <c r="L10" s="33">
        <f>SUM(L5:L9)</f>
        <v>2316</v>
      </c>
      <c r="M10" s="32">
        <f>L10/L10</f>
        <v>1</v>
      </c>
      <c r="N10" s="33">
        <f>SUM(N5:N9)</f>
        <v>2310</v>
      </c>
      <c r="O10" s="32">
        <f>N10/N10</f>
        <v>1</v>
      </c>
      <c r="P10" s="33">
        <f>SUM(P5:P9)</f>
        <v>1250</v>
      </c>
      <c r="Q10" s="32">
        <f>P10/P10</f>
        <v>1</v>
      </c>
      <c r="R10" s="33">
        <f>SUM(R5:R9)</f>
        <v>56</v>
      </c>
      <c r="S10" s="17">
        <f>R10/R10</f>
        <v>1</v>
      </c>
      <c r="T10" s="12"/>
      <c r="U10" s="12"/>
      <c r="V10" s="48"/>
      <c r="W10" s="24"/>
      <c r="X10" s="24"/>
      <c r="Y10" s="24"/>
      <c r="Z10" s="23"/>
    </row>
    <row r="11" spans="1:26" ht="3" customHeight="1" thickBot="1">
      <c r="A11" s="20"/>
      <c r="B11" s="22"/>
      <c r="C11" s="32"/>
      <c r="D11" s="22"/>
      <c r="E11" s="32"/>
      <c r="F11" s="22"/>
      <c r="G11" s="32"/>
      <c r="H11" s="39"/>
      <c r="I11" s="17"/>
      <c r="J11" s="22"/>
      <c r="K11" s="32"/>
      <c r="L11" s="22"/>
      <c r="M11" s="32"/>
      <c r="N11" s="39"/>
      <c r="O11" s="17"/>
      <c r="P11" s="22"/>
      <c r="Q11" s="32"/>
      <c r="R11" s="22"/>
      <c r="S11" s="32"/>
      <c r="T11" s="12"/>
      <c r="U11" s="12"/>
      <c r="V11" s="48"/>
      <c r="W11" s="24"/>
      <c r="X11" s="24"/>
      <c r="Y11" s="24"/>
      <c r="Z11" s="23"/>
    </row>
    <row r="12" spans="1:26" ht="12.75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40"/>
      <c r="W12" s="41"/>
      <c r="X12" s="41"/>
      <c r="Y12" s="41"/>
      <c r="Z12" s="41"/>
    </row>
    <row r="13" spans="1:26" ht="12.7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43"/>
      <c r="W13" s="54"/>
      <c r="X13" s="54"/>
      <c r="Y13" s="41"/>
      <c r="Z13" s="41"/>
    </row>
    <row r="14" spans="1:26" ht="15.75">
      <c r="A14" s="7"/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43"/>
      <c r="W14" s="45"/>
      <c r="X14" s="44"/>
      <c r="Y14" s="42"/>
      <c r="Z14" s="41"/>
    </row>
    <row r="15" spans="1:26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4" t="s">
        <v>17</v>
      </c>
      <c r="V15" s="43"/>
      <c r="W15" s="49"/>
      <c r="X15" s="41"/>
      <c r="Y15" s="42"/>
      <c r="Z15" s="41"/>
    </row>
    <row r="16" spans="1:26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43"/>
      <c r="W16" s="49"/>
      <c r="X16" s="41"/>
      <c r="Y16" s="41"/>
      <c r="Z16" s="41"/>
    </row>
    <row r="17" spans="1:2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43"/>
      <c r="W17" s="49"/>
      <c r="X17" s="41"/>
      <c r="Y17" s="41"/>
      <c r="Z17" s="41"/>
    </row>
    <row r="18" spans="1:2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43"/>
      <c r="W18" s="49"/>
      <c r="X18" s="41"/>
      <c r="Y18" s="41"/>
      <c r="Z18" s="41"/>
    </row>
    <row r="19" spans="1:26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50"/>
      <c r="W19" s="41"/>
      <c r="X19" s="41"/>
      <c r="Y19" s="41"/>
      <c r="Z19" s="41"/>
    </row>
    <row r="20" spans="1:2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43"/>
      <c r="W20" s="49"/>
      <c r="X20" s="41"/>
      <c r="Y20" s="41"/>
      <c r="Z20" s="41"/>
    </row>
    <row r="21" spans="1:2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0"/>
      <c r="W21" s="41"/>
      <c r="X21" s="41"/>
      <c r="Y21" s="41"/>
      <c r="Z21" s="41"/>
    </row>
    <row r="22" spans="1:26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41"/>
      <c r="W22" s="43"/>
      <c r="X22" s="41"/>
      <c r="Y22" s="41"/>
      <c r="Z22" s="41"/>
    </row>
    <row r="23" spans="1:2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41"/>
      <c r="W23" s="41"/>
      <c r="X23" s="41"/>
      <c r="Y23" s="41"/>
      <c r="Z23" s="41"/>
    </row>
    <row r="24" spans="1:2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41"/>
      <c r="W24" s="41"/>
      <c r="X24" s="41"/>
      <c r="Y24" s="41"/>
      <c r="Z24" s="41"/>
    </row>
    <row r="25" spans="1:2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41"/>
      <c r="W25" s="41"/>
      <c r="X25" s="41"/>
      <c r="Y25" s="41"/>
      <c r="Z25" s="41"/>
    </row>
    <row r="26" spans="1:2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8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ht="12.75">
      <c r="V30" s="16"/>
    </row>
    <row r="32" ht="12.75">
      <c r="D32" s="46"/>
    </row>
    <row r="33" ht="12.75">
      <c r="D33" s="47"/>
    </row>
    <row r="34" ht="12.75">
      <c r="D34" s="47"/>
    </row>
    <row r="35" ht="12.75">
      <c r="D35" s="47"/>
    </row>
    <row r="36" ht="12.75">
      <c r="D36" s="46"/>
    </row>
    <row r="37" ht="12.75">
      <c r="D37" s="47"/>
    </row>
    <row r="38" ht="12.75">
      <c r="D38" s="47"/>
    </row>
  </sheetData>
  <sheetProtection/>
  <mergeCells count="12">
    <mergeCell ref="A1:O1"/>
    <mergeCell ref="A13:B13"/>
    <mergeCell ref="H3:I3"/>
    <mergeCell ref="B3:C3"/>
    <mergeCell ref="D3:E3"/>
    <mergeCell ref="F3:G3"/>
    <mergeCell ref="R3:S3"/>
    <mergeCell ref="P3:Q3"/>
    <mergeCell ref="N3:O3"/>
    <mergeCell ref="J3:K3"/>
    <mergeCell ref="L3:M3"/>
    <mergeCell ref="W13:X13"/>
  </mergeCells>
  <printOptions/>
  <pageMargins left="0.75" right="0.27" top="0.57" bottom="0.42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2021-11-05T08:33:55Z</cp:lastPrinted>
  <dcterms:created xsi:type="dcterms:W3CDTF">2003-11-05T09:55:20Z</dcterms:created>
  <dcterms:modified xsi:type="dcterms:W3CDTF">2021-11-05T08:34:30Z</dcterms:modified>
  <cp:category/>
  <cp:version/>
  <cp:contentType/>
  <cp:contentStatus/>
</cp:coreProperties>
</file>